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<sst xmlns="http://schemas.openxmlformats.org/spreadsheetml/2006/main" count="124" uniqueCount="83">
  <si>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</si>
  <si>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</si>
  <si>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</si>
  <si>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</si>
  <si>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</si>
  <si>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</si>
  <si>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</si>
  <si>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</si>
  <si>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</si>
  <si>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</si>
  <si>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</si>
  <si>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</si>
  <si>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</si>
  <si>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</si>
  <si>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</si>
  <si>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</si>
  <si>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</si>
  <si>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</si>
  <si>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</si>
  <si>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</si>
  <si>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</si>
  <si>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</si>
  <si>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</si>
  <si>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</si>
  <si>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</si>
  <si>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</si>
  <si>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</si>
  <si>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</si>
  <si>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</si>
  <si>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</si>
  <si>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</si>
  <si>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</si>
  <si>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</si>
  <si>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</si>
  <si>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</si>
  <si>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</si>
  <si>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</si>
  <si>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</si>
  <si>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</si>
  <si>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</si>
  <si>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</si>
  <si>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</si>
  <si>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</si>
  <si>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</si>
  <si>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</si>
  <si>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</si>
  <si>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</si>
  <si>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</si>
  <si>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</si>
  <si>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</si>
  <si>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</si>
  <si>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</si>
  <si>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</si>
  <si>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</si>
  <si>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</si>
  <si>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</si>
  <si>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</si>
  <si>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</si>
  <si>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</si>
  <si>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</si>
  <si>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</si>
  <si>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</si>
  <si>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</si>
  <si>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</si>
  <si>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</si>
  <si>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</si>
  <si>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</si>
  <si>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</si>
  <si>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</si>
  <si>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</si>
  <si>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</si>
  <si>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</si>
  <si>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</si>
  <si>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</si>
  <si>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</si>
  <si>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</si>
  <si>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</si>
  <si>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Зміни до   розпису доходів станом на 09.02.2018р. :</t>
  </si>
  <si>
    <t>Розпис доходів ЗФ на 2018 рк</t>
  </si>
  <si>
    <t>станом на 16.02.2018</t>
  </si>
  <si>
    <r>
      <t xml:space="preserve">станом на 16.02.2018р.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</si>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</sst>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8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42046620"/>
        <c:axId val="42875261"/>
      </c:lineChart>
      <c:catAx>
        <c:axId val="420466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75261"/>
        <c:crosses val="autoZero"/>
        <c:auto val="0"/>
        <c:lblOffset val="100"/>
        <c:tickLblSkip val="1"/>
        <c:noMultiLvlLbl val="0"/>
      </c:catAx>
      <c:valAx>
        <c:axId val="4287526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4662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0333030"/>
        <c:axId val="50344087"/>
      </c:lineChart>
      <c:catAx>
        <c:axId val="503330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44087"/>
        <c:crosses val="autoZero"/>
        <c:auto val="0"/>
        <c:lblOffset val="100"/>
        <c:tickLblSkip val="1"/>
        <c:noMultiLvlLbl val="0"/>
      </c:catAx>
      <c:valAx>
        <c:axId val="5034408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3303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16.02.2018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443600"/>
        <c:axId val="51339217"/>
      </c:bar3DChart>
      <c:catAx>
        <c:axId val="5044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39217"/>
        <c:crosses val="autoZero"/>
        <c:auto val="1"/>
        <c:lblOffset val="100"/>
        <c:tickLblSkip val="1"/>
        <c:noMultiLvlLbl val="0"/>
      </c:catAx>
      <c:valAx>
        <c:axId val="51339217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43600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9399770"/>
        <c:axId val="64835883"/>
      </c:bar3DChart>
      <c:catAx>
        <c:axId val="5939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35883"/>
        <c:crosses val="autoZero"/>
        <c:auto val="1"/>
        <c:lblOffset val="100"/>
        <c:tickLblSkip val="1"/>
        <c:noMultiLvlLbl val="0"/>
      </c:catAx>
      <c:valAx>
        <c:axId val="64835883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99770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121 125,1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180 510,5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-55 893,1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236 403,7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-55 893,1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14560.55/1000</f>
        <v>14.56055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4362046.31/1000</f>
        <v>4362.04631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75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14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5930.181363636364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2000</v>
      </c>
      <c r="P5" s="3">
        <f t="shared" si="2"/>
        <v>1.39125</v>
      </c>
      <c r="Q5" s="2">
        <v>5930.2</v>
      </c>
      <c r="R5" s="69">
        <v>14.8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4500</v>
      </c>
      <c r="P6" s="3">
        <f t="shared" si="2"/>
        <v>1.1768788888888888</v>
      </c>
      <c r="Q6" s="2">
        <v>5930.2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5930.2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5930.2</v>
      </c>
      <c r="R8" s="71">
        <v>83.2</v>
      </c>
      <c r="S8" s="72">
        <v>0</v>
      </c>
      <c r="T8" s="70">
        <v>0</v>
      </c>
      <c r="U8" s="109">
        <v>0</v>
      </c>
      <c r="V8" s="110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5930.2</v>
      </c>
      <c r="R9" s="71">
        <v>0</v>
      </c>
      <c r="S9" s="72">
        <v>0</v>
      </c>
      <c r="T9" s="70">
        <v>10</v>
      </c>
      <c r="U9" s="109">
        <v>0</v>
      </c>
      <c r="V9" s="110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5930.2</v>
      </c>
      <c r="R10" s="71">
        <v>0</v>
      </c>
      <c r="S10" s="72">
        <v>0</v>
      </c>
      <c r="T10" s="70">
        <v>0</v>
      </c>
      <c r="U10" s="109">
        <v>1</v>
      </c>
      <c r="V10" s="110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5930.2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5930.2</v>
      </c>
      <c r="R12" s="69">
        <v>3.6</v>
      </c>
      <c r="S12" s="65">
        <v>0</v>
      </c>
      <c r="T12" s="70">
        <v>0</v>
      </c>
      <c r="U12" s="109">
        <v>0</v>
      </c>
      <c r="V12" s="110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5930.2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5930.2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5930.2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4490</v>
      </c>
      <c r="P16" s="3">
        <f t="shared" si="2"/>
        <v>0</v>
      </c>
      <c r="Q16" s="2">
        <v>5930.2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3400</v>
      </c>
      <c r="P17" s="3">
        <f t="shared" si="2"/>
        <v>0</v>
      </c>
      <c r="Q17" s="2">
        <v>5930.2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4700</v>
      </c>
      <c r="P18" s="3">
        <f>N18/O18</f>
        <v>0</v>
      </c>
      <c r="Q18" s="2">
        <v>5930.2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2"/>
        <v>0</v>
      </c>
      <c r="Q19" s="2">
        <v>5930.2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6330</v>
      </c>
      <c r="P20" s="3">
        <f t="shared" si="2"/>
        <v>0</v>
      </c>
      <c r="Q20" s="2">
        <v>5930.2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7800</v>
      </c>
      <c r="P21" s="3">
        <f t="shared" si="2"/>
        <v>0</v>
      </c>
      <c r="Q21" s="2">
        <v>5930.2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8900</v>
      </c>
      <c r="P22" s="3">
        <f t="shared" si="2"/>
        <v>0</v>
      </c>
      <c r="Q22" s="2">
        <v>5930.2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18005</v>
      </c>
      <c r="P23" s="3">
        <f t="shared" si="2"/>
        <v>0</v>
      </c>
      <c r="Q23" s="2">
        <v>5930.2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38319.9</v>
      </c>
      <c r="C24" s="85">
        <f t="shared" si="4"/>
        <v>335.6</v>
      </c>
      <c r="D24" s="107">
        <f t="shared" si="4"/>
        <v>335.6</v>
      </c>
      <c r="E24" s="107">
        <f t="shared" si="4"/>
        <v>0</v>
      </c>
      <c r="F24" s="85">
        <f t="shared" si="4"/>
        <v>400.00000000000006</v>
      </c>
      <c r="G24" s="85">
        <f t="shared" si="4"/>
        <v>1622.8999999999999</v>
      </c>
      <c r="H24" s="85">
        <f t="shared" si="4"/>
        <v>21920.1</v>
      </c>
      <c r="I24" s="85">
        <f t="shared" si="4"/>
        <v>1154.9</v>
      </c>
      <c r="J24" s="85">
        <f t="shared" si="4"/>
        <v>276</v>
      </c>
      <c r="K24" s="85">
        <f t="shared" si="4"/>
        <v>550.1</v>
      </c>
      <c r="L24" s="85">
        <f t="shared" si="4"/>
        <v>280.1</v>
      </c>
      <c r="M24" s="84">
        <f t="shared" si="4"/>
        <v>372.39499999999646</v>
      </c>
      <c r="N24" s="84">
        <f t="shared" si="4"/>
        <v>65231.995</v>
      </c>
      <c r="O24" s="84">
        <f t="shared" si="4"/>
        <v>121125</v>
      </c>
      <c r="P24" s="86">
        <f>N24/O24</f>
        <v>0.5385510423116615</v>
      </c>
      <c r="Q24" s="2"/>
      <c r="R24" s="75">
        <f>SUM(R4:R23)</f>
        <v>101.6</v>
      </c>
      <c r="S24" s="75">
        <f>SUM(S4:S23)</f>
        <v>0</v>
      </c>
      <c r="T24" s="75">
        <f>SUM(T4:T23)</f>
        <v>10</v>
      </c>
      <c r="U24" s="126">
        <f>SUM(U4:U23)</f>
        <v>1</v>
      </c>
      <c r="V24" s="127"/>
      <c r="W24" s="75">
        <f>R24+S24+U24+T24+V24</f>
        <v>112.6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43147</v>
      </c>
      <c r="S29" s="129">
        <v>1.88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43147</v>
      </c>
      <c r="S39" s="118">
        <v>4487.278789999999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82</v>
      </c>
      <c r="P27" s="159"/>
    </row>
    <row r="28" spans="1:16" ht="30.75" customHeight="1">
      <c r="A28" s="149"/>
      <c r="B28" s="44" t="s">
        <v>76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4487.278789999999</v>
      </c>
      <c r="B29" s="45">
        <v>1015</v>
      </c>
      <c r="C29" s="45">
        <v>116.55</v>
      </c>
      <c r="D29" s="45">
        <v>806.429</v>
      </c>
      <c r="E29" s="45">
        <v>806.43</v>
      </c>
      <c r="F29" s="45">
        <v>3000</v>
      </c>
      <c r="G29" s="45">
        <v>167.01</v>
      </c>
      <c r="H29" s="45">
        <v>4</v>
      </c>
      <c r="I29" s="45">
        <v>2</v>
      </c>
      <c r="J29" s="45"/>
      <c r="K29" s="45"/>
      <c r="L29" s="59">
        <f>H29+F29+D29+J29+B29</f>
        <v>4825.429</v>
      </c>
      <c r="M29" s="46">
        <f>C29+E29+G29+I29</f>
        <v>1091.9899999999998</v>
      </c>
      <c r="N29" s="47">
        <f>M29-L29</f>
        <v>-3733.4390000000003</v>
      </c>
      <c r="O29" s="160">
        <f>лютий!S29</f>
        <v>1.88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131692.339</v>
      </c>
      <c r="C48" s="28">
        <v>102149.16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28112.48</v>
      </c>
      <c r="C49" s="28">
        <v>14976.43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54948.16</v>
      </c>
      <c r="C50" s="28">
        <v>46966.28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5421</v>
      </c>
      <c r="C51" s="28">
        <v>5041.93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9066</v>
      </c>
      <c r="C52" s="28">
        <v>5325.16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1064.14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280.078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5819.460000000028</v>
      </c>
      <c r="C55" s="12">
        <v>4657.269999999977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236403.65700000004</v>
      </c>
      <c r="C56" s="9">
        <v>180510.53999999998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1015</v>
      </c>
      <c r="C58" s="9">
        <f>C29</f>
        <v>116.55</v>
      </c>
    </row>
    <row r="59" spans="1:3" ht="25.5">
      <c r="A59" s="76" t="s">
        <v>54</v>
      </c>
      <c r="B59" s="9">
        <f>D29</f>
        <v>806.429</v>
      </c>
      <c r="C59" s="9">
        <f>E29</f>
        <v>806.43</v>
      </c>
    </row>
    <row r="60" spans="1:3" ht="12.75">
      <c r="A60" s="76" t="s">
        <v>55</v>
      </c>
      <c r="B60" s="9">
        <f>F29</f>
        <v>3000</v>
      </c>
      <c r="C60" s="9">
        <f>G29</f>
        <v>167.01</v>
      </c>
    </row>
    <row r="61" spans="1:3" ht="25.5">
      <c r="A61" s="76" t="s">
        <v>56</v>
      </c>
      <c r="B61" s="9">
        <f>H29</f>
        <v>4</v>
      </c>
      <c r="C61" s="9">
        <f>I29</f>
        <v>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78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77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hidden="1" thickBot="1">
      <c r="A17" s="60" t="s">
        <v>51</v>
      </c>
      <c r="B17" s="30">
        <f>B7+B6</f>
        <v>115278.549</v>
      </c>
      <c r="C17" s="30">
        <f aca="true" t="shared" si="2" ref="C17:M17">C7+C6</f>
        <v>121125.108</v>
      </c>
      <c r="D17" s="30">
        <f t="shared" si="2"/>
        <v>123391.9</v>
      </c>
      <c r="E17" s="30">
        <f t="shared" si="2"/>
        <v>130095.8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158108.95</v>
      </c>
      <c r="M17" s="30">
        <f t="shared" si="2"/>
        <v>154112.993</v>
      </c>
      <c r="N17" s="32">
        <f t="shared" si="1"/>
        <v>1627917.7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-17192.349000000002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2018-02-16T12:46:18Z</dcterms:modified>
  <cp:category/>
  <cp:version/>
  <cp:contentType/>
  <cp:contentStatus/>
</cp:coreProperties>
</file>